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avlov\Desktop\02.2015\"/>
    </mc:Choice>
  </mc:AlternateContent>
  <bookViews>
    <workbookView xWindow="240" yWindow="30" windowWidth="19320" windowHeight="12405"/>
  </bookViews>
  <sheets>
    <sheet name="гориво" sheetId="8" r:id="rId1"/>
  </sheets>
  <definedNames>
    <definedName name="_xlnm.Print_Area" localSheetId="0">гориво!$B$1:$E$42</definedName>
    <definedName name="_xlnm.Print_Titles" localSheetId="0">гориво!$2:$2</definedName>
  </definedNames>
  <calcPr calcId="152511"/>
</workbook>
</file>

<file path=xl/calcChain.xml><?xml version="1.0" encoding="utf-8"?>
<calcChain xmlns="http://schemas.openxmlformats.org/spreadsheetml/2006/main">
  <c r="F29" i="8" l="1"/>
  <c r="F28" i="8"/>
  <c r="F27" i="8"/>
  <c r="F26" i="8"/>
  <c r="D30" i="8"/>
  <c r="E30" i="8"/>
  <c r="D43" i="8"/>
  <c r="D17" i="8"/>
  <c r="D15" i="8"/>
  <c r="D6" i="8"/>
  <c r="D7" i="8"/>
  <c r="D19" i="8" s="1"/>
  <c r="D18" i="8"/>
  <c r="D5" i="8"/>
  <c r="D8" i="8"/>
  <c r="D9" i="8"/>
  <c r="D10" i="8"/>
  <c r="D11" i="8"/>
  <c r="D12" i="8"/>
  <c r="D13" i="8"/>
  <c r="D14" i="8"/>
  <c r="D16" i="8"/>
  <c r="E19" i="8"/>
  <c r="D34" i="8"/>
  <c r="D35" i="8"/>
  <c r="D36" i="8"/>
  <c r="D37" i="8"/>
  <c r="D38" i="8"/>
  <c r="D39" i="8"/>
  <c r="D40" i="8"/>
  <c r="D41" i="8"/>
  <c r="D42" i="8"/>
  <c r="D33" i="8"/>
  <c r="D22" i="8"/>
  <c r="D23" i="8" s="1"/>
  <c r="F48" i="8"/>
  <c r="E23" i="8"/>
  <c r="E45" i="8" s="1"/>
  <c r="F49" i="8" s="1"/>
  <c r="F50" i="8" s="1"/>
  <c r="E44" i="8"/>
  <c r="D44" i="8" l="1"/>
  <c r="D45" i="8" s="1"/>
  <c r="E49" i="8" s="1"/>
  <c r="E50" i="8" s="1"/>
</calcChain>
</file>

<file path=xl/sharedStrings.xml><?xml version="1.0" encoding="utf-8"?>
<sst xmlns="http://schemas.openxmlformats.org/spreadsheetml/2006/main" count="60" uniqueCount="45">
  <si>
    <t>№ по ред</t>
  </si>
  <si>
    <t>изд. фактура №, дата</t>
  </si>
  <si>
    <t>стойност без ДДС</t>
  </si>
  <si>
    <t>стойност с  ДДС</t>
  </si>
  <si>
    <t>без ДДС</t>
  </si>
  <si>
    <t>с ДДС</t>
  </si>
  <si>
    <t>отпуснат лимит за срока на договора:</t>
  </si>
  <si>
    <t>оставаща сума за реализиране за срока на договора:</t>
  </si>
  <si>
    <t>РУ АНГЕЛ КЪНЧЕВ, ФИЛИАЛ СИЛИСТРА</t>
  </si>
  <si>
    <t>общо изразходени средства  по договора:</t>
  </si>
  <si>
    <t>РУ АНГЕЛ КЪНЧЕВ ГР.РУСЕ</t>
  </si>
  <si>
    <t>НИС КЪМ РУ АНГЕЛ КЪНЧЕВ ГР. РУСЕ</t>
  </si>
  <si>
    <t>РУ АНГЕЛ КЪЧЕВ ФИЛИАЛ РАЗГРАД</t>
  </si>
  <si>
    <t>забележка/наименование на   проект; ФНИ</t>
  </si>
  <si>
    <t>изразходена сума за срока на договора:</t>
  </si>
  <si>
    <t>57266412/10.03.2014</t>
  </si>
  <si>
    <t>68/10.04.2014</t>
  </si>
  <si>
    <t>216/30.05.2014</t>
  </si>
  <si>
    <t>40/11.06.2014</t>
  </si>
  <si>
    <t>43/11.07.2014</t>
  </si>
  <si>
    <t>29/13.08.2014</t>
  </si>
  <si>
    <t>19/08.09.2014</t>
  </si>
  <si>
    <t>31/06.11.2014</t>
  </si>
  <si>
    <t>0057269163/31,03,2014</t>
  </si>
  <si>
    <t>0057271966/30,04,2014</t>
  </si>
  <si>
    <t>0057274773/31,05,2014</t>
  </si>
  <si>
    <t>0057274773/30,06,2014</t>
  </si>
  <si>
    <t>6202107643/15,07,2014</t>
  </si>
  <si>
    <t>0057280391/31,07,2014</t>
  </si>
  <si>
    <t>0057283197/31,08,2014</t>
  </si>
  <si>
    <t>0057286061/30,09,2014</t>
  </si>
  <si>
    <t>0057288974/31,10,2014</t>
  </si>
  <si>
    <t>0057291864/30,11,2014</t>
  </si>
  <si>
    <r>
      <t xml:space="preserve">СПРАВКА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ИЗВЪРШЕНИ РАЗХОДИ ПО ФАКТУРИ
за безкасово зареждане на служебни автомобили с горива (бензини, дизелово гориво и газ пропан-бутан), за автопарка  на Русенски университет "Ангел Кънчев" е структурните му звена в гр. Русе и гр. Силистра, както и по изпълнение на национални и международни проекти, финансирани със средства получени от Европейския съюз, други държави, и неправителствени организации от чужбина. </t>
    </r>
    <r>
      <rPr>
        <b/>
        <sz val="16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ОТ "ПЕТРОЛ” АД – Русе по Договор № 95В00-19/05.03.2014 г. за периода от 05.03.2014 г. до 04.09.2015 г.</t>
    </r>
  </si>
  <si>
    <t>57294772/31.12.2014</t>
  </si>
  <si>
    <t>57297649/31.01.2015</t>
  </si>
  <si>
    <t>6115111364/17.03.2015</t>
  </si>
  <si>
    <t>6115111363/17.03.2015</t>
  </si>
  <si>
    <t>52/05.12.2014</t>
  </si>
  <si>
    <t>0057294772/19.01.2015</t>
  </si>
  <si>
    <t>57297648/31.01.2015 </t>
  </si>
  <si>
    <t>0305060045/19.12.2014</t>
  </si>
  <si>
    <t>0305060295/19.12.2014</t>
  </si>
  <si>
    <t>0300666751/19.01.2015</t>
  </si>
  <si>
    <t>0306667039/19.01.2015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</si>
</sst>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лв&quot;_-;\-* #,##0.00\ &quot;лв&quot;_-;_-* &quot;-&quot;??\ &quot;лв&quot;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justify"/>
    </xf>
    <xf numFmtId="0" fontId="0" fillId="0" borderId="0" xfId="0" applyBorder="1"/>
    <xf numFmtId="0" fontId="0" fillId="0" borderId="5" xfId="0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justify"/>
    </xf>
    <xf numFmtId="0" fontId="5" fillId="0" borderId="0" xfId="0" applyFont="1"/>
    <xf numFmtId="0" fontId="4" fillId="2" borderId="8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2" fontId="5" fillId="0" borderId="10" xfId="0" applyNumberFormat="1" applyFont="1" applyBorder="1" applyAlignment="1">
      <alignment vertical="top" wrapText="1"/>
    </xf>
    <xf numFmtId="0" fontId="5" fillId="3" borderId="11" xfId="0" applyFont="1" applyFill="1" applyBorder="1"/>
    <xf numFmtId="2" fontId="4" fillId="3" borderId="11" xfId="0" applyNumberFormat="1" applyFont="1" applyFill="1" applyBorder="1"/>
    <xf numFmtId="0" fontId="5" fillId="0" borderId="10" xfId="0" applyFont="1" applyFill="1" applyBorder="1" applyAlignment="1">
      <alignment wrapText="1"/>
    </xf>
    <xf numFmtId="0" fontId="4" fillId="3" borderId="3" xfId="0" applyFont="1" applyFill="1" applyBorder="1"/>
    <xf numFmtId="0" fontId="4" fillId="3" borderId="4" xfId="0" applyFont="1" applyFill="1" applyBorder="1"/>
    <xf numFmtId="2" fontId="4" fillId="3" borderId="4" xfId="0" applyNumberFormat="1" applyFont="1" applyFill="1" applyBorder="1"/>
    <xf numFmtId="0" fontId="4" fillId="3" borderId="8" xfId="0" applyFont="1" applyFill="1" applyBorder="1"/>
    <xf numFmtId="0" fontId="4" fillId="2" borderId="12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wrapText="1"/>
    </xf>
    <xf numFmtId="0" fontId="5" fillId="3" borderId="3" xfId="0" applyFont="1" applyFill="1" applyBorder="1"/>
    <xf numFmtId="0" fontId="5" fillId="3" borderId="4" xfId="0" applyFont="1" applyFill="1" applyBorder="1"/>
    <xf numFmtId="0" fontId="5" fillId="3" borderId="8" xfId="0" applyFont="1" applyFill="1" applyBorder="1"/>
    <xf numFmtId="2" fontId="4" fillId="4" borderId="4" xfId="0" applyNumberFormat="1" applyFont="1" applyFill="1" applyBorder="1"/>
    <xf numFmtId="0" fontId="5" fillId="4" borderId="8" xfId="0" applyFont="1" applyFill="1" applyBorder="1"/>
    <xf numFmtId="0" fontId="4" fillId="0" borderId="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" fontId="6" fillId="5" borderId="19" xfId="0" applyNumberFormat="1" applyFont="1" applyFill="1" applyBorder="1"/>
    <xf numFmtId="2" fontId="6" fillId="5" borderId="17" xfId="0" applyNumberFormat="1" applyFont="1" applyFill="1" applyBorder="1"/>
    <xf numFmtId="4" fontId="4" fillId="3" borderId="19" xfId="0" applyNumberFormat="1" applyFont="1" applyFill="1" applyBorder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/>
    <xf numFmtId="0" fontId="5" fillId="0" borderId="5" xfId="0" applyFont="1" applyFill="1" applyBorder="1"/>
    <xf numFmtId="4" fontId="5" fillId="0" borderId="0" xfId="0" applyNumberFormat="1" applyFont="1"/>
    <xf numFmtId="0" fontId="5" fillId="0" borderId="20" xfId="0" applyFont="1" applyBorder="1"/>
    <xf numFmtId="4" fontId="4" fillId="3" borderId="17" xfId="0" applyNumberFormat="1" applyFont="1" applyFill="1" applyBorder="1"/>
    <xf numFmtId="4" fontId="4" fillId="6" borderId="21" xfId="0" applyNumberFormat="1" applyFont="1" applyFill="1" applyBorder="1" applyAlignment="1"/>
    <xf numFmtId="4" fontId="4" fillId="6" borderId="22" xfId="0" applyNumberFormat="1" applyFont="1" applyFill="1" applyBorder="1" applyAlignment="1"/>
    <xf numFmtId="2" fontId="3" fillId="0" borderId="19" xfId="0" applyNumberFormat="1" applyFont="1" applyBorder="1"/>
    <xf numFmtId="0" fontId="3" fillId="0" borderId="19" xfId="0" applyFont="1" applyBorder="1" applyAlignment="1">
      <alignment horizontal="center" vertical="top" wrapText="1"/>
    </xf>
    <xf numFmtId="2" fontId="3" fillId="0" borderId="10" xfId="0" applyNumberFormat="1" applyFont="1" applyFill="1" applyBorder="1" applyAlignment="1">
      <alignment horizontal="right"/>
    </xf>
    <xf numFmtId="2" fontId="3" fillId="0" borderId="10" xfId="0" applyNumberFormat="1" applyFont="1" applyBorder="1" applyAlignment="1">
      <alignment vertical="top" wrapText="1"/>
    </xf>
    <xf numFmtId="0" fontId="3" fillId="0" borderId="19" xfId="0" applyFont="1" applyBorder="1" applyAlignment="1">
      <alignment wrapText="1"/>
    </xf>
    <xf numFmtId="0" fontId="3" fillId="0" borderId="0" xfId="0" applyFont="1"/>
    <xf numFmtId="49" fontId="3" fillId="0" borderId="10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2" fontId="3" fillId="0" borderId="1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0" fontId="3" fillId="0" borderId="19" xfId="0" applyFont="1" applyBorder="1" applyAlignment="1">
      <alignment horizontal="center"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horizontal="center" vertical="top" wrapText="1"/>
    </xf>
    <xf numFmtId="2" fontId="3" fillId="0" borderId="29" xfId="0" applyNumberFormat="1" applyFont="1" applyBorder="1" applyAlignment="1">
      <alignment vertical="top" wrapText="1"/>
    </xf>
    <xf numFmtId="0" fontId="3" fillId="0" borderId="11" xfId="0" applyFont="1" applyBorder="1" applyAlignment="1">
      <alignment wrapText="1"/>
    </xf>
    <xf numFmtId="2" fontId="3" fillId="0" borderId="29" xfId="0" applyNumberFormat="1" applyFont="1" applyFill="1" applyBorder="1" applyAlignment="1">
      <alignment horizontal="right"/>
    </xf>
    <xf numFmtId="0" fontId="5" fillId="0" borderId="30" xfId="0" applyFont="1" applyBorder="1" applyAlignment="1">
      <alignment horizontal="center" wrapText="1"/>
    </xf>
    <xf numFmtId="0" fontId="5" fillId="0" borderId="31" xfId="0" applyFont="1" applyBorder="1" applyAlignment="1">
      <alignment wrapText="1"/>
    </xf>
    <xf numFmtId="0" fontId="5" fillId="0" borderId="0" xfId="0" applyFont="1"/>
    <xf numFmtId="0" fontId="5" fillId="0" borderId="19" xfId="0" applyFont="1" applyBorder="1"/>
    <xf numFmtId="2" fontId="5" fillId="0" borderId="19" xfId="0" applyNumberFormat="1" applyFont="1" applyBorder="1" applyAlignment="1">
      <alignment vertical="top" wrapText="1"/>
    </xf>
    <xf numFmtId="0" fontId="4" fillId="6" borderId="27" xfId="0" applyFont="1" applyFill="1" applyBorder="1" applyAlignment="1">
      <alignment horizontal="center"/>
    </xf>
    <xf numFmtId="0" fontId="4" fillId="6" borderId="21" xfId="0" applyFont="1" applyFill="1" applyBorder="1" applyAlignment="1">
      <alignment horizontal="center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4" fillId="7" borderId="23" xfId="0" applyFont="1" applyFill="1" applyBorder="1" applyAlignment="1">
      <alignment horizontal="center"/>
    </xf>
    <xf numFmtId="0" fontId="4" fillId="7" borderId="24" xfId="0" applyFont="1" applyFill="1" applyBorder="1" applyAlignment="1">
      <alignment horizontal="center"/>
    </xf>
    <xf numFmtId="0" fontId="4" fillId="7" borderId="26" xfId="0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7" borderId="25" xfId="0" applyFont="1" applyFill="1" applyBorder="1" applyAlignment="1">
      <alignment horizontal="center"/>
    </xf>
    <xf numFmtId="0" fontId="4" fillId="7" borderId="32" xfId="0" applyFont="1" applyFill="1" applyBorder="1" applyAlignment="1">
      <alignment horizontal="center"/>
    </xf>
    <xf numFmtId="0" fontId="4" fillId="7" borderId="3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right"/>
    </xf>
    <xf numFmtId="0" fontId="4" fillId="5" borderId="16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</cellXfs>
  <cellStyles count="3">
    <cellStyle name="Currency 3" xfId="1"/>
    <cellStyle name="Normal" xfId="0" builtinId="0"/>
    <cellStyle name="Нормален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V54"/>
  <sheetViews>
    <sheetView tabSelected="1" zoomScaleNormal="100" workbookViewId="0">
      <selection activeCell="D28" sqref="D28"/>
    </sheetView>
  </sheetViews>
  <sheetFormatPr defaultRowHeight="15.75" x14ac:dyDescent="0.25"/>
  <cols>
    <col min="1" max="1" width="9.140625" style="13"/>
    <col min="2" max="2" width="13.140625" style="13" customWidth="1"/>
    <col min="3" max="3" width="25.85546875" style="13" customWidth="1"/>
    <col min="4" max="4" width="23.140625" style="13" customWidth="1"/>
    <col min="5" max="5" width="14.42578125" style="13" customWidth="1"/>
    <col min="6" max="6" width="31.140625" style="13" customWidth="1"/>
    <col min="7" max="7" width="20.140625" style="13" customWidth="1"/>
    <col min="8" max="8" width="16.42578125" style="13" customWidth="1"/>
    <col min="9" max="16384" width="9.140625" style="13"/>
  </cols>
  <sheetData>
    <row r="1" spans="2:6" ht="148.5" customHeight="1" x14ac:dyDescent="0.25">
      <c r="B1" s="76" t="s">
        <v>33</v>
      </c>
      <c r="C1" s="76"/>
      <c r="D1" s="76"/>
      <c r="E1" s="76"/>
      <c r="F1" s="76"/>
    </row>
    <row r="2" spans="2:6" ht="16.5" thickBot="1" x14ac:dyDescent="0.3">
      <c r="B2" s="80"/>
      <c r="C2" s="80"/>
      <c r="D2" s="80"/>
      <c r="E2" s="80"/>
      <c r="F2" s="80"/>
    </row>
    <row r="3" spans="2:6" ht="32.25" thickBot="1" x14ac:dyDescent="0.3">
      <c r="B3" s="5" t="s">
        <v>0</v>
      </c>
      <c r="C3" s="6" t="s">
        <v>1</v>
      </c>
      <c r="D3" s="7" t="s">
        <v>2</v>
      </c>
      <c r="E3" s="7" t="s">
        <v>3</v>
      </c>
      <c r="F3" s="14" t="s">
        <v>13</v>
      </c>
    </row>
    <row r="4" spans="2:6" ht="16.5" thickBot="1" x14ac:dyDescent="0.3">
      <c r="B4" s="77" t="s">
        <v>10</v>
      </c>
      <c r="C4" s="78"/>
      <c r="D4" s="78"/>
      <c r="E4" s="78"/>
      <c r="F4" s="79"/>
    </row>
    <row r="5" spans="2:6" s="53" customFormat="1" x14ac:dyDescent="0.25">
      <c r="B5" s="59">
        <v>1</v>
      </c>
      <c r="C5" s="60" t="s">
        <v>15</v>
      </c>
      <c r="D5" s="50">
        <f>E5/1.2</f>
        <v>2021.8333333333333</v>
      </c>
      <c r="E5" s="51">
        <v>2426.1999999999998</v>
      </c>
      <c r="F5" s="59"/>
    </row>
    <row r="6" spans="2:6" s="53" customFormat="1" x14ac:dyDescent="0.25">
      <c r="B6" s="61">
        <v>2</v>
      </c>
      <c r="C6" s="62" t="s">
        <v>36</v>
      </c>
      <c r="D6" s="50">
        <f>E6/1.2</f>
        <v>40.991666666666667</v>
      </c>
      <c r="E6" s="51">
        <v>49.19</v>
      </c>
      <c r="F6" s="59"/>
    </row>
    <row r="7" spans="2:6" s="53" customFormat="1" x14ac:dyDescent="0.25">
      <c r="B7" s="61">
        <v>3</v>
      </c>
      <c r="C7" s="62" t="s">
        <v>37</v>
      </c>
      <c r="D7" s="50">
        <f>E7/1.2</f>
        <v>84</v>
      </c>
      <c r="E7" s="51">
        <v>100.8</v>
      </c>
      <c r="F7" s="59"/>
    </row>
    <row r="8" spans="2:6" s="53" customFormat="1" x14ac:dyDescent="0.25">
      <c r="B8" s="63">
        <v>4</v>
      </c>
      <c r="C8" s="25" t="s">
        <v>16</v>
      </c>
      <c r="D8" s="50">
        <f t="shared" ref="D8:D18" si="0">E8/1.2</f>
        <v>2325.15</v>
      </c>
      <c r="E8" s="51">
        <v>2790.18</v>
      </c>
      <c r="F8" s="64"/>
    </row>
    <row r="9" spans="2:6" s="53" customFormat="1" x14ac:dyDescent="0.25">
      <c r="B9" s="63">
        <v>5</v>
      </c>
      <c r="C9" s="25" t="s">
        <v>17</v>
      </c>
      <c r="D9" s="50">
        <f t="shared" si="0"/>
        <v>2497.6</v>
      </c>
      <c r="E9" s="51">
        <v>2997.12</v>
      </c>
      <c r="F9" s="64"/>
    </row>
    <row r="10" spans="2:6" s="53" customFormat="1" x14ac:dyDescent="0.25">
      <c r="B10" s="63">
        <v>6</v>
      </c>
      <c r="C10" s="15" t="s">
        <v>18</v>
      </c>
      <c r="D10" s="50">
        <f t="shared" si="0"/>
        <v>2241.2000000000003</v>
      </c>
      <c r="E10" s="51">
        <v>2689.44</v>
      </c>
      <c r="F10" s="52"/>
    </row>
    <row r="11" spans="2:6" s="53" customFormat="1" x14ac:dyDescent="0.25">
      <c r="B11" s="63">
        <v>7</v>
      </c>
      <c r="C11" s="15" t="s">
        <v>19</v>
      </c>
      <c r="D11" s="50">
        <f t="shared" si="0"/>
        <v>1508.0666666666668</v>
      </c>
      <c r="E11" s="51">
        <v>1809.68</v>
      </c>
      <c r="F11" s="52"/>
    </row>
    <row r="12" spans="2:6" s="53" customFormat="1" x14ac:dyDescent="0.25">
      <c r="B12" s="49">
        <v>9</v>
      </c>
      <c r="C12" s="15" t="s">
        <v>20</v>
      </c>
      <c r="D12" s="50">
        <f t="shared" si="0"/>
        <v>2832.1166666666668</v>
      </c>
      <c r="E12" s="51">
        <v>3398.54</v>
      </c>
      <c r="F12" s="52"/>
    </row>
    <row r="13" spans="2:6" s="53" customFormat="1" x14ac:dyDescent="0.25">
      <c r="B13" s="65">
        <v>10</v>
      </c>
      <c r="C13" s="15" t="s">
        <v>21</v>
      </c>
      <c r="D13" s="50">
        <f t="shared" si="0"/>
        <v>1875.3166666666668</v>
      </c>
      <c r="E13" s="51">
        <v>2250.38</v>
      </c>
      <c r="F13" s="52"/>
    </row>
    <row r="14" spans="2:6" s="53" customFormat="1" x14ac:dyDescent="0.25">
      <c r="B14" s="65">
        <v>11</v>
      </c>
      <c r="C14" s="15" t="s">
        <v>22</v>
      </c>
      <c r="D14" s="50">
        <f t="shared" si="0"/>
        <v>3384.7083333333335</v>
      </c>
      <c r="E14" s="51">
        <v>4061.65</v>
      </c>
      <c r="F14" s="52"/>
    </row>
    <row r="15" spans="2:6" s="53" customFormat="1" x14ac:dyDescent="0.25">
      <c r="B15" s="65">
        <v>12</v>
      </c>
      <c r="C15" s="58" t="s">
        <v>38</v>
      </c>
      <c r="D15" s="50">
        <f t="shared" si="0"/>
        <v>2751.5000000000005</v>
      </c>
      <c r="E15" s="66">
        <v>3301.8</v>
      </c>
      <c r="F15" s="67"/>
    </row>
    <row r="16" spans="2:6" s="53" customFormat="1" x14ac:dyDescent="0.25">
      <c r="B16" s="65">
        <v>13</v>
      </c>
      <c r="C16" s="58" t="s">
        <v>34</v>
      </c>
      <c r="D16" s="50">
        <f t="shared" si="0"/>
        <v>1955.0916666666669</v>
      </c>
      <c r="E16" s="66">
        <v>2346.11</v>
      </c>
      <c r="F16" s="67"/>
    </row>
    <row r="17" spans="2:6" s="53" customFormat="1" x14ac:dyDescent="0.25">
      <c r="B17" s="65"/>
      <c r="C17" s="58" t="s">
        <v>39</v>
      </c>
      <c r="D17" s="68">
        <f t="shared" si="0"/>
        <v>1955.0916666666669</v>
      </c>
      <c r="E17" s="66">
        <v>2346.11</v>
      </c>
      <c r="F17" s="67"/>
    </row>
    <row r="18" spans="2:6" s="53" customFormat="1" x14ac:dyDescent="0.25">
      <c r="B18" s="65">
        <v>14</v>
      </c>
      <c r="C18" s="58" t="s">
        <v>35</v>
      </c>
      <c r="D18" s="68">
        <f t="shared" si="0"/>
        <v>1466.2916666666667</v>
      </c>
      <c r="E18" s="66">
        <v>1759.55</v>
      </c>
      <c r="F18" s="67"/>
    </row>
    <row r="19" spans="2:6" ht="16.5" thickBot="1" x14ac:dyDescent="0.3">
      <c r="B19" s="17"/>
      <c r="C19" s="17"/>
      <c r="D19" s="18">
        <f>SUM(D5:D18)</f>
        <v>26938.958333333339</v>
      </c>
      <c r="E19" s="18">
        <f>SUM(E5:E18)</f>
        <v>32326.750000000004</v>
      </c>
      <c r="F19" s="17"/>
    </row>
    <row r="20" spans="2:6" ht="32.25" thickBot="1" x14ac:dyDescent="0.3">
      <c r="B20" s="5" t="s">
        <v>0</v>
      </c>
      <c r="C20" s="6" t="s">
        <v>1</v>
      </c>
      <c r="D20" s="7" t="s">
        <v>2</v>
      </c>
      <c r="E20" s="7" t="s">
        <v>3</v>
      </c>
      <c r="F20" s="14" t="s">
        <v>13</v>
      </c>
    </row>
    <row r="21" spans="2:6" ht="16.5" thickBot="1" x14ac:dyDescent="0.3">
      <c r="B21" s="77" t="s">
        <v>11</v>
      </c>
      <c r="C21" s="78"/>
      <c r="D21" s="78"/>
      <c r="E21" s="78"/>
      <c r="F21" s="79"/>
    </row>
    <row r="22" spans="2:6" ht="16.5" thickBot="1" x14ac:dyDescent="0.3">
      <c r="B22" s="19"/>
      <c r="C22" s="19"/>
      <c r="D22" s="16">
        <f>E22/1.2</f>
        <v>0</v>
      </c>
      <c r="E22" s="16">
        <v>0</v>
      </c>
      <c r="F22" s="19"/>
    </row>
    <row r="23" spans="2:6" ht="16.5" thickBot="1" x14ac:dyDescent="0.3">
      <c r="B23" s="20"/>
      <c r="C23" s="21"/>
      <c r="D23" s="22">
        <f>SUM(D22:D22)</f>
        <v>0</v>
      </c>
      <c r="E23" s="22">
        <f>SUM(E22:E22)</f>
        <v>0</v>
      </c>
      <c r="F23" s="23"/>
    </row>
    <row r="24" spans="2:6" ht="32.25" thickBot="1" x14ac:dyDescent="0.3">
      <c r="B24" s="10" t="s">
        <v>0</v>
      </c>
      <c r="C24" s="11" t="s">
        <v>1</v>
      </c>
      <c r="D24" s="12" t="s">
        <v>2</v>
      </c>
      <c r="E24" s="12" t="s">
        <v>3</v>
      </c>
      <c r="F24" s="24" t="s">
        <v>13</v>
      </c>
    </row>
    <row r="25" spans="2:6" ht="16.5" thickBot="1" x14ac:dyDescent="0.3">
      <c r="B25" s="77" t="s">
        <v>8</v>
      </c>
      <c r="C25" s="78"/>
      <c r="D25" s="82"/>
      <c r="E25" s="78"/>
      <c r="F25" s="79"/>
    </row>
    <row r="26" spans="2:6" x14ac:dyDescent="0.25">
      <c r="B26" s="72">
        <v>1</v>
      </c>
      <c r="C26" s="72" t="s">
        <v>41</v>
      </c>
      <c r="D26" s="72"/>
      <c r="E26" s="72">
        <v>18.07</v>
      </c>
      <c r="F26" s="73">
        <f>E26*1.2</f>
        <v>21.684000000000001</v>
      </c>
    </row>
    <row r="27" spans="2:6" x14ac:dyDescent="0.25">
      <c r="B27" s="72">
        <v>2</v>
      </c>
      <c r="C27" s="72" t="s">
        <v>42</v>
      </c>
      <c r="D27" s="72"/>
      <c r="E27" s="72">
        <v>74.62</v>
      </c>
      <c r="F27" s="73">
        <f>E27*1.2</f>
        <v>89.543999999999997</v>
      </c>
    </row>
    <row r="28" spans="2:6" x14ac:dyDescent="0.25">
      <c r="B28" s="72">
        <v>3</v>
      </c>
      <c r="C28" s="72" t="s">
        <v>43</v>
      </c>
      <c r="D28" s="72"/>
      <c r="E28" s="72">
        <v>73.88</v>
      </c>
      <c r="F28" s="73">
        <f>E28*1.2</f>
        <v>88.655999999999992</v>
      </c>
    </row>
    <row r="29" spans="2:6" ht="16.5" thickBot="1" x14ac:dyDescent="0.3">
      <c r="B29" s="72">
        <v>4</v>
      </c>
      <c r="C29" s="72" t="s">
        <v>44</v>
      </c>
      <c r="D29" s="72"/>
      <c r="E29" s="72">
        <v>12.35</v>
      </c>
      <c r="F29" s="73">
        <f>E29*1.2</f>
        <v>14.819999999999999</v>
      </c>
    </row>
    <row r="30" spans="2:6" ht="16.5" thickBot="1" x14ac:dyDescent="0.3">
      <c r="B30" s="20"/>
      <c r="C30" s="21"/>
      <c r="D30" s="22">
        <f>SUM(D26:D26)</f>
        <v>0</v>
      </c>
      <c r="E30" s="22">
        <f>SUM(E26:E26)</f>
        <v>18.07</v>
      </c>
      <c r="F30" s="23"/>
    </row>
    <row r="31" spans="2:6" ht="32.25" thickBot="1" x14ac:dyDescent="0.3">
      <c r="B31" s="10" t="s">
        <v>0</v>
      </c>
      <c r="C31" s="11" t="s">
        <v>1</v>
      </c>
      <c r="D31" s="12" t="s">
        <v>2</v>
      </c>
      <c r="E31" s="12" t="s">
        <v>3</v>
      </c>
      <c r="F31" s="24" t="s">
        <v>13</v>
      </c>
    </row>
    <row r="32" spans="2:6" x14ac:dyDescent="0.25">
      <c r="B32" s="83" t="s">
        <v>12</v>
      </c>
      <c r="C32" s="82"/>
      <c r="D32" s="82"/>
      <c r="E32" s="82"/>
      <c r="F32" s="84"/>
    </row>
    <row r="33" spans="2:256" x14ac:dyDescent="0.25">
      <c r="B33" s="26">
        <v>1</v>
      </c>
      <c r="C33" s="54" t="s">
        <v>23</v>
      </c>
      <c r="D33" s="48">
        <f>E33/1.2</f>
        <v>379.7166666666667</v>
      </c>
      <c r="E33" s="56">
        <v>455.66</v>
      </c>
      <c r="F33" s="27"/>
    </row>
    <row r="34" spans="2:256" x14ac:dyDescent="0.25">
      <c r="B34" s="26">
        <v>2</v>
      </c>
      <c r="C34" s="55" t="s">
        <v>24</v>
      </c>
      <c r="D34" s="48">
        <f t="shared" ref="D34:D43" si="1">E34/1.2</f>
        <v>370.15000000000003</v>
      </c>
      <c r="E34" s="56">
        <v>444.18</v>
      </c>
      <c r="F34" s="27"/>
    </row>
    <row r="35" spans="2:256" x14ac:dyDescent="0.25">
      <c r="B35" s="28">
        <v>3</v>
      </c>
      <c r="C35" s="54" t="s">
        <v>25</v>
      </c>
      <c r="D35" s="48">
        <f t="shared" si="1"/>
        <v>295.83333333333337</v>
      </c>
      <c r="E35" s="57">
        <v>355</v>
      </c>
      <c r="F35" s="29"/>
    </row>
    <row r="36" spans="2:256" x14ac:dyDescent="0.25">
      <c r="B36" s="28">
        <v>4</v>
      </c>
      <c r="C36" s="54" t="s">
        <v>26</v>
      </c>
      <c r="D36" s="48">
        <f t="shared" si="1"/>
        <v>230.81666666666669</v>
      </c>
      <c r="E36" s="56">
        <v>276.98</v>
      </c>
      <c r="F36" s="29"/>
    </row>
    <row r="37" spans="2:256" x14ac:dyDescent="0.25">
      <c r="B37" s="28">
        <v>5</v>
      </c>
      <c r="C37" s="54" t="s">
        <v>27</v>
      </c>
      <c r="D37" s="48">
        <f t="shared" si="1"/>
        <v>108.33333333333334</v>
      </c>
      <c r="E37" s="57">
        <v>130</v>
      </c>
      <c r="F37" s="29"/>
    </row>
    <row r="38" spans="2:256" x14ac:dyDescent="0.25">
      <c r="B38" s="28">
        <v>6</v>
      </c>
      <c r="C38" s="54" t="s">
        <v>28</v>
      </c>
      <c r="D38" s="48">
        <f t="shared" si="1"/>
        <v>190.6</v>
      </c>
      <c r="E38" s="56">
        <v>228.72</v>
      </c>
      <c r="F38" s="29"/>
    </row>
    <row r="39" spans="2:256" x14ac:dyDescent="0.25">
      <c r="B39" s="28">
        <v>7</v>
      </c>
      <c r="C39" s="54" t="s">
        <v>29</v>
      </c>
      <c r="D39" s="48">
        <f t="shared" si="1"/>
        <v>224.14166666666671</v>
      </c>
      <c r="E39" s="56">
        <v>268.97000000000003</v>
      </c>
      <c r="F39" s="29"/>
    </row>
    <row r="40" spans="2:256" x14ac:dyDescent="0.25">
      <c r="B40" s="28">
        <v>8</v>
      </c>
      <c r="C40" s="54" t="s">
        <v>30</v>
      </c>
      <c r="D40" s="48">
        <f t="shared" si="1"/>
        <v>169.73333333333335</v>
      </c>
      <c r="E40" s="56">
        <v>203.68</v>
      </c>
      <c r="F40" s="29"/>
    </row>
    <row r="41" spans="2:256" x14ac:dyDescent="0.25">
      <c r="B41" s="28">
        <v>9</v>
      </c>
      <c r="C41" s="55" t="s">
        <v>31</v>
      </c>
      <c r="D41" s="48">
        <f t="shared" si="1"/>
        <v>308.71666666666664</v>
      </c>
      <c r="E41" s="56">
        <v>370.46</v>
      </c>
      <c r="F41" s="29"/>
    </row>
    <row r="42" spans="2:256" x14ac:dyDescent="0.25">
      <c r="B42" s="28">
        <v>10</v>
      </c>
      <c r="C42" s="55" t="s">
        <v>32</v>
      </c>
      <c r="D42" s="48">
        <f t="shared" si="1"/>
        <v>97.266666666666666</v>
      </c>
      <c r="E42" s="56">
        <v>116.72</v>
      </c>
      <c r="F42" s="29"/>
    </row>
    <row r="43" spans="2:256" ht="16.5" thickBot="1" x14ac:dyDescent="0.3">
      <c r="B43" s="69">
        <v>11</v>
      </c>
      <c r="C43" s="71" t="s">
        <v>40</v>
      </c>
      <c r="D43" s="48">
        <f t="shared" si="1"/>
        <v>104.54166666666667</v>
      </c>
      <c r="E43" s="71">
        <v>125.45</v>
      </c>
      <c r="F43" s="70"/>
    </row>
    <row r="44" spans="2:256" ht="16.5" thickBot="1" x14ac:dyDescent="0.3">
      <c r="B44" s="30"/>
      <c r="C44" s="31"/>
      <c r="D44" s="22">
        <f>SUM(D33:D42)</f>
        <v>2375.3083333333334</v>
      </c>
      <c r="E44" s="22">
        <f>SUM(E33:E42)</f>
        <v>2850.37</v>
      </c>
      <c r="F44" s="32"/>
    </row>
    <row r="45" spans="2:256" ht="16.5" thickBot="1" x14ac:dyDescent="0.3">
      <c r="B45" s="85" t="s">
        <v>9</v>
      </c>
      <c r="C45" s="86"/>
      <c r="D45" s="33">
        <f>SUM(D19+D23+D30+D44)</f>
        <v>29314.266666666674</v>
      </c>
      <c r="E45" s="33">
        <f>SUM(E19+E23+E30+E44)</f>
        <v>35195.19</v>
      </c>
      <c r="F45" s="34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2:256" ht="16.5" thickBot="1" x14ac:dyDescent="0.3">
      <c r="B46" s="3"/>
      <c r="C46" s="8"/>
      <c r="D46" s="8"/>
      <c r="E46" s="8"/>
      <c r="F46" s="9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2:256" x14ac:dyDescent="0.25">
      <c r="B47" s="44"/>
      <c r="C47" s="4"/>
      <c r="D47" s="4"/>
      <c r="E47" s="35" t="s">
        <v>4</v>
      </c>
      <c r="F47" s="36" t="s">
        <v>5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2:256" x14ac:dyDescent="0.25">
      <c r="B48" s="87" t="s">
        <v>6</v>
      </c>
      <c r="C48" s="88"/>
      <c r="D48" s="88"/>
      <c r="E48" s="37">
        <v>46000</v>
      </c>
      <c r="F48" s="38">
        <f>SUM(E48*1.2)</f>
        <v>55200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2:256" x14ac:dyDescent="0.25">
      <c r="B49" s="89" t="s">
        <v>14</v>
      </c>
      <c r="C49" s="90"/>
      <c r="D49" s="90"/>
      <c r="E49" s="39">
        <f>SUM(D45)</f>
        <v>29314.266666666674</v>
      </c>
      <c r="F49" s="45">
        <f>SUM(E45)</f>
        <v>35195.19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2:256" ht="16.5" thickBot="1" x14ac:dyDescent="0.3">
      <c r="B50" s="74" t="s">
        <v>7</v>
      </c>
      <c r="C50" s="75"/>
      <c r="D50" s="75"/>
      <c r="E50" s="46">
        <f>SUM(E48-E49)</f>
        <v>16685.733333333326</v>
      </c>
      <c r="F50" s="47">
        <f>SUM(F48-F49)</f>
        <v>20004.809999999998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2:256" x14ac:dyDescent="0.25">
      <c r="B51" s="2"/>
      <c r="C51" s="40"/>
      <c r="D51" s="41"/>
      <c r="E51" s="41"/>
      <c r="F51" s="4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</row>
    <row r="52" spans="2:256" x14ac:dyDescent="0.25">
      <c r="D52" s="43"/>
    </row>
    <row r="54" spans="2:256" x14ac:dyDescent="0.25">
      <c r="B54" s="81"/>
      <c r="C54" s="81"/>
      <c r="D54" s="81"/>
    </row>
  </sheetData>
  <mergeCells count="11">
    <mergeCell ref="B54:D54"/>
    <mergeCell ref="B25:F25"/>
    <mergeCell ref="B32:F32"/>
    <mergeCell ref="B45:C45"/>
    <mergeCell ref="B48:D48"/>
    <mergeCell ref="B49:D49"/>
    <mergeCell ref="B50:D50"/>
    <mergeCell ref="B1:F1"/>
    <mergeCell ref="B4:F4"/>
    <mergeCell ref="B2:F2"/>
    <mergeCell ref="B21:F21"/>
  </mergeCells>
  <phoneticPr fontId="0" type="noConversion"/>
  <pageMargins left="0.11811023622047245" right="0.11811023622047245" top="0.35433070866141736" bottom="0.35433070866141736" header="0.11811023622047245" footer="0.11811023622047245"/>
  <pageSetup paperSize="9" orientation="portrait" verticalDpi="0" r:id="rId1"/>
  <headerFooter>
    <oddHeader>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807353-A8C7-40BC-A016-8F4807319FE9}"/>
</file>

<file path=customXml/itemProps2.xml><?xml version="1.0" encoding="utf-8"?>
<ds:datastoreItem xmlns:ds="http://schemas.openxmlformats.org/officeDocument/2006/customXml" ds:itemID="{35A8D467-10B5-472D-99BE-8DC1A4437227}"/>
</file>

<file path=customXml/itemProps3.xml><?xml version="1.0" encoding="utf-8"?>
<ds:datastoreItem xmlns:ds="http://schemas.openxmlformats.org/officeDocument/2006/customXml" ds:itemID="{4D706629-F654-47E5-9630-722C348DE6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гориво</vt:lpstr>
      <vt:lpstr>гориво!Print_Area</vt:lpstr>
      <vt:lpstr>гориво!Print_Titles</vt:lpstr>
    </vt:vector>
  </TitlesOfParts>
  <Company>RU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sstancheva</dc:creator>
  <cp:lastModifiedBy>Tsvetelin Pavlov</cp:lastModifiedBy>
  <cp:lastPrinted>2014-09-29T12:47:02Z</cp:lastPrinted>
  <dcterms:created xsi:type="dcterms:W3CDTF">2012-05-23T05:56:12Z</dcterms:created>
  <dcterms:modified xsi:type="dcterms:W3CDTF">2015-02-20T11:41:19Z</dcterms:modified>
</cp:coreProperties>
</file>